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teuerberatung\NH HH Recycling e.V\"/>
    </mc:Choice>
  </mc:AlternateContent>
  <xr:revisionPtr revIDLastSave="0" documentId="13_ncr:1_{F1F86EE5-A95E-4E73-A616-EFCF403A342F}" xr6:coauthVersionLast="47" xr6:coauthVersionMax="47" xr10:uidLastSave="{00000000-0000-0000-0000-000000000000}"/>
  <bookViews>
    <workbookView xWindow="-110" yWindow="-110" windowWidth="25460" windowHeight="12370" xr2:uid="{46218762-DB55-4BAE-B77F-A37201E0C2A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D30" i="1"/>
  <c r="D27" i="1"/>
  <c r="D24" i="1"/>
  <c r="D22" i="1"/>
  <c r="D19" i="1"/>
  <c r="D18" i="1"/>
  <c r="D16" i="1"/>
  <c r="D17" i="1" l="1"/>
  <c r="D25" i="1"/>
  <c r="D23" i="1"/>
  <c r="D15" i="1"/>
  <c r="D26" i="1"/>
  <c r="D34" i="1"/>
  <c r="D47" i="1" l="1"/>
  <c r="D6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Grote | Driescher-Wegberg</author>
  </authors>
  <commentList>
    <comment ref="B2" authorId="0" shapeId="0" xr:uid="{D7E730AD-206B-40D8-9B5B-CD535A2ECF8A}">
      <text>
        <r>
          <rPr>
            <b/>
            <sz val="9"/>
            <color indexed="81"/>
            <rFont val="Tahoma"/>
            <family val="2"/>
          </rPr>
          <t>Martin Grote | Driescher-Wegberg:</t>
        </r>
        <r>
          <rPr>
            <sz val="9"/>
            <color indexed="81"/>
            <rFont val="Tahoma"/>
            <family val="2"/>
          </rPr>
          <t xml:space="preserve">
Werte auf der Registerseite Haushalt 2020 ändern
</t>
        </r>
      </text>
    </comment>
    <comment ref="A17" authorId="0" shapeId="0" xr:uid="{E828615F-651E-4090-828F-03760518A554}">
      <text>
        <r>
          <rPr>
            <b/>
            <sz val="9"/>
            <color indexed="81"/>
            <rFont val="Tahoma"/>
            <family val="2"/>
          </rPr>
          <t>Martin Grote | Driescher-Wegberg:</t>
        </r>
        <r>
          <rPr>
            <sz val="9"/>
            <color indexed="81"/>
            <rFont val="Tahoma"/>
            <family val="2"/>
          </rPr>
          <t xml:space="preserve">
Internet Hosting Kosten unter 400
</t>
        </r>
      </text>
    </comment>
    <comment ref="E19" authorId="0" shapeId="0" xr:uid="{F2A954F9-9DAB-4D6F-8AF5-FAC96344105B}">
      <text>
        <r>
          <rPr>
            <b/>
            <sz val="9"/>
            <color indexed="81"/>
            <rFont val="Segoe UI"/>
            <family val="2"/>
          </rPr>
          <t>Martin Grote | Driescher-Wegberg:</t>
        </r>
        <r>
          <rPr>
            <sz val="9"/>
            <color indexed="81"/>
            <rFont val="Segoe UI"/>
            <family val="2"/>
          </rPr>
          <t xml:space="preserve">
Kontogebühren im Januar auf 25€ pro Monat statt 25€ pro Quartal: Konditionen zum Konto geändert im Juni 2019</t>
        </r>
      </text>
    </comment>
    <comment ref="A39" authorId="0" shapeId="0" xr:uid="{7C12CF92-030F-43BE-9EE3-B4F5755B985E}">
      <text>
        <r>
          <rPr>
            <b/>
            <sz val="9"/>
            <color indexed="81"/>
            <rFont val="Tahoma"/>
            <family val="2"/>
          </rPr>
          <t>Martin Grote | Driescher-Wegberg:</t>
        </r>
        <r>
          <rPr>
            <sz val="9"/>
            <color indexed="81"/>
            <rFont val="Tahoma"/>
            <family val="2"/>
          </rPr>
          <t xml:space="preserve">
706 begleitende Veranstaltungen Reisekosten, Pressearbeit etc.
</t>
        </r>
      </text>
    </comment>
    <comment ref="D45" authorId="0" shapeId="0" xr:uid="{BFA36FBC-EDB1-49D6-AB60-EDFB370DB732}">
      <text>
        <r>
          <rPr>
            <b/>
            <sz val="9"/>
            <color indexed="81"/>
            <rFont val="Segoe UI"/>
            <family val="2"/>
          </rPr>
          <t>Martin Grote | Driescher-Wegberg:</t>
        </r>
        <r>
          <rPr>
            <sz val="9"/>
            <color indexed="81"/>
            <rFont val="Segoe UI"/>
            <family val="2"/>
          </rPr>
          <t xml:space="preserve">
für 2019 Rücklagen auf Null</t>
        </r>
      </text>
    </comment>
    <comment ref="E45" authorId="0" shapeId="0" xr:uid="{34D901E6-1846-4AD9-9CF9-BFCFBC429F66}">
      <text>
        <r>
          <rPr>
            <b/>
            <sz val="9"/>
            <color indexed="81"/>
            <rFont val="Segoe UI"/>
            <family val="2"/>
          </rPr>
          <t>Martin Grote | Driescher-Wegberg:</t>
        </r>
        <r>
          <rPr>
            <sz val="9"/>
            <color indexed="81"/>
            <rFont val="Segoe UI"/>
            <family val="2"/>
          </rPr>
          <t xml:space="preserve">
unter andrem: 
Honorar Link: 7875€</t>
        </r>
      </text>
    </comment>
    <comment ref="D49" authorId="0" shapeId="0" xr:uid="{C257C837-3DAF-4B7B-8E5A-723D4BFA001E}">
      <text>
        <r>
          <rPr>
            <b/>
            <sz val="9"/>
            <color indexed="81"/>
            <rFont val="Tahoma"/>
            <family val="2"/>
          </rPr>
          <t>Martin Grote | Driescher-Wegberg:</t>
        </r>
        <r>
          <rPr>
            <sz val="9"/>
            <color indexed="81"/>
            <rFont val="Tahoma"/>
            <family val="2"/>
          </rPr>
          <t xml:space="preserve">
Werte aus Aufstellung Projektplan plus 19%MwSt</t>
        </r>
      </text>
    </comment>
  </commentList>
</comments>
</file>

<file path=xl/sharedStrings.xml><?xml version="1.0" encoding="utf-8"?>
<sst xmlns="http://schemas.openxmlformats.org/spreadsheetml/2006/main" count="106" uniqueCount="91">
  <si>
    <t>Haushalt 2022</t>
  </si>
  <si>
    <t>IST 2022</t>
  </si>
  <si>
    <t>KST</t>
  </si>
  <si>
    <t>Einnahmen</t>
  </si>
  <si>
    <t>Summe</t>
  </si>
  <si>
    <t>Monate</t>
  </si>
  <si>
    <t>Rücklagen             incl. MwSt.</t>
  </si>
  <si>
    <t xml:space="preserve">Summe             </t>
  </si>
  <si>
    <t>Budget-auslastung</t>
  </si>
  <si>
    <t xml:space="preserve"> Verkauf Cu/Ag</t>
  </si>
  <si>
    <t>Mitgliedsbeitrag (Aufnahmegebühr ETI)</t>
  </si>
  <si>
    <t>-</t>
  </si>
  <si>
    <t xml:space="preserve">Nutzungsgebühr HH-Markenzeichen </t>
  </si>
  <si>
    <t>Umsatzsteuer Erstattung 2019 (4976,38) / 2020 (3298,05)</t>
  </si>
  <si>
    <t>Gesamteinnahmen</t>
  </si>
  <si>
    <t>Ausgaben</t>
  </si>
  <si>
    <t>Allgemeinkosten</t>
  </si>
  <si>
    <t>Transportkosten</t>
  </si>
  <si>
    <t>Transportkosten, Rechnungsanschrift falsch</t>
  </si>
  <si>
    <t>Transportkosten GiBo-Gestellung</t>
  </si>
  <si>
    <t>Kennzeichnung GiBo mit Alu-Schildern</t>
  </si>
  <si>
    <t>Transportkosten incl. Alu-Schilder/leere GiBo</t>
  </si>
  <si>
    <t>Materialanalyse</t>
  </si>
  <si>
    <t>Internet etc.</t>
  </si>
  <si>
    <t>EDV, Büroartikel, Post-Versand</t>
  </si>
  <si>
    <t>Kontoführung</t>
  </si>
  <si>
    <t>Versicherungen / Beratung etc.</t>
  </si>
  <si>
    <t>Rechtsberatung Umweltschutz</t>
  </si>
  <si>
    <t>Schutzrechte, Anmeldegebühren</t>
  </si>
  <si>
    <t>Anmeldegebühren, Notar, Landgericht / Satzung</t>
  </si>
  <si>
    <t>Versicherungen</t>
  </si>
  <si>
    <t>Steuerberater</t>
  </si>
  <si>
    <t>Datenschutzbeauftragter / Datenschutzprüfung</t>
  </si>
  <si>
    <t>Personal / Geschäftsstelle</t>
  </si>
  <si>
    <t>Geschäftsstelle Full Service</t>
  </si>
  <si>
    <t>Gehalt</t>
  </si>
  <si>
    <t>Lohnsteuer</t>
  </si>
  <si>
    <t>SV-Beiträge</t>
  </si>
  <si>
    <t>Personal Gehalt/Lohnsteuer/SV-Beiträge</t>
  </si>
  <si>
    <t>Reisekosten, Bewirtung</t>
  </si>
  <si>
    <t>Marketing</t>
  </si>
  <si>
    <t>Streuartikel</t>
  </si>
  <si>
    <t>P</t>
  </si>
  <si>
    <t>Projektbegleitende Veranstaltungen (Reisekosten, Pressearbeit etc.)</t>
  </si>
  <si>
    <t>Projektbegleitende Veröffentlichungen</t>
  </si>
  <si>
    <t>F0</t>
  </si>
  <si>
    <t>Drucksachen: Sonderdrucke, Flyer,etc.</t>
  </si>
  <si>
    <t>Erstellung Jahresbericht</t>
  </si>
  <si>
    <t>Anzeigen Fachpresse etz, EW, DP, etc. (incl. MwSt.)</t>
  </si>
  <si>
    <t>Sicherungshandbuch/Fachbuch/Leitfaden</t>
  </si>
  <si>
    <t>Fachbuch/Formelsammlung (Druck und Autorenhonorar)</t>
  </si>
  <si>
    <t>B1.4</t>
  </si>
  <si>
    <t>Rücklagen (mtl. Verpflichtung)</t>
  </si>
  <si>
    <t>Ausgaben gemäß Satzung/Projekte</t>
  </si>
  <si>
    <t>darin enthalten</t>
  </si>
  <si>
    <t>Forschungsprojekt msTau (3/4 der Projektkosten)</t>
  </si>
  <si>
    <t>F21</t>
  </si>
  <si>
    <t>Lernzirkelprojekt</t>
  </si>
  <si>
    <t>B1.9</t>
  </si>
  <si>
    <t>Sammelaktion Baden-Württemberg</t>
  </si>
  <si>
    <t>B6</t>
  </si>
  <si>
    <t>Sonstiges, gemeinnützige Spenden</t>
  </si>
  <si>
    <t>Gemeinnützige Spende MV</t>
  </si>
  <si>
    <t>Rücklagen (mtl. Verpflichtung + Projekte)</t>
  </si>
  <si>
    <t>Gesamtausgaben</t>
  </si>
  <si>
    <t>Einnahmen - Ausgaben</t>
  </si>
  <si>
    <t>Kontostand (DB, SSK)</t>
  </si>
  <si>
    <t>Kontostand-Rücklagen</t>
  </si>
  <si>
    <t>Deutsche Bank</t>
  </si>
  <si>
    <t>SSK MG</t>
  </si>
  <si>
    <t>Konto</t>
  </si>
  <si>
    <t>Bezeichnung</t>
  </si>
  <si>
    <t xml:space="preserve">Steuerberater </t>
  </si>
  <si>
    <t>Erlöse aus Leistungen nach § 13b UStG</t>
  </si>
  <si>
    <t>Umsatzsteuer(-erstattung) Vorjahr</t>
  </si>
  <si>
    <t>Gehälter</t>
  </si>
  <si>
    <t>Gesetzliche Sozialaufwendungen</t>
  </si>
  <si>
    <t>Ausgaben lt. Satzung Spenden/Forschung</t>
  </si>
  <si>
    <t>Kosten Verein Materialanalyse</t>
  </si>
  <si>
    <t>Kosten Verein Schutzrechte</t>
  </si>
  <si>
    <t>Kosten Verein Versicherungen</t>
  </si>
  <si>
    <t>Kosten Verein für Datenschutz</t>
  </si>
  <si>
    <t>Auslagenerstattung Vorstand</t>
  </si>
  <si>
    <t>Nebenkosten Geldverkehr</t>
  </si>
  <si>
    <t>Büromaterial/Porto</t>
  </si>
  <si>
    <t>Kosten Spendenübergaben</t>
  </si>
  <si>
    <t>Rechts- und Beratungskosten</t>
  </si>
  <si>
    <t>Abschluss- und Prüfungskosten</t>
  </si>
  <si>
    <t>Ausgaben Verein Fracht</t>
  </si>
  <si>
    <t>Überlassung von Nutzungsrechten</t>
  </si>
  <si>
    <t>Mitgliedsbeiträge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</si>
</sst>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\ \€;[Red]\-#,##0.00\ \€"/>
    <numFmt numFmtId="165" formatCode="0.0"/>
    <numFmt numFmtId="166" formatCode="#,##0.00\ &quot;€&quot;"/>
    <numFmt numFmtId="167" formatCode="mmmm\ yyyy"/>
    <numFmt numFmtId="168" formatCode="_-* #,##0.00\ &quot;DM&quot;_-;\-* #,##0.00\ &quot;DM&quot;_-;_-* &quot;-&quot;??\ &quot;DM&quot;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0"/>
      <color rgb="FF808080"/>
      <name val="Calibri"/>
      <family val="2"/>
    </font>
    <font>
      <b/>
      <u/>
      <sz val="14"/>
      <name val="Calibri"/>
      <family val="2"/>
    </font>
    <font>
      <b/>
      <sz val="10"/>
      <name val="Calibri"/>
      <family val="2"/>
    </font>
    <font>
      <b/>
      <i/>
      <sz val="11"/>
      <color rgb="FF000000"/>
      <name val="Calibri"/>
      <family val="2"/>
    </font>
    <font>
      <sz val="10"/>
      <name val="Calibri"/>
      <family val="2"/>
    </font>
    <font>
      <sz val="12"/>
      <name val="Calibri"/>
      <family val="2"/>
    </font>
    <font>
      <i/>
      <sz val="11"/>
      <color rgb="FF000000"/>
      <name val="Calibri"/>
      <family val="2"/>
    </font>
    <font>
      <sz val="10"/>
      <color rgb="FFAEAAAA"/>
      <name val="Calibri"/>
      <family val="2"/>
    </font>
    <font>
      <sz val="12"/>
      <color rgb="FFAEAAAA"/>
      <name val="Calibri"/>
      <family val="2"/>
    </font>
    <font>
      <sz val="9"/>
      <color rgb="FFAEAAAA"/>
      <name val="Arial"/>
      <family val="2"/>
    </font>
    <font>
      <i/>
      <sz val="10"/>
      <color rgb="FF808080"/>
      <name val="Calibri"/>
      <family val="2"/>
    </font>
    <font>
      <i/>
      <sz val="12"/>
      <color rgb="FF808080"/>
      <name val="Calibri"/>
      <family val="2"/>
    </font>
    <font>
      <b/>
      <i/>
      <sz val="10"/>
      <name val="Calibri"/>
      <family val="2"/>
    </font>
    <font>
      <sz val="12"/>
      <name val="Arial"/>
    </font>
    <font>
      <sz val="12"/>
      <color rgb="FFFF0000"/>
      <name val="Calibri"/>
      <family val="2"/>
    </font>
    <font>
      <i/>
      <sz val="12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0"/>
      <color rgb="FF80808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FCE4D6"/>
        <bgColor rgb="FF000000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000000"/>
      </patternFill>
    </fill>
    <fill>
      <patternFill patternType="solid">
        <fgColor rgb="FFFFFF00"/>
        <bgColor rgb="FF000000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0" borderId="0"/>
    <xf numFmtId="168" fontId="2" fillId="0" borderId="0" applyFont="0" applyFill="0" applyBorder="0" applyAlignment="0" applyProtection="0"/>
    <xf numFmtId="0" fontId="2" fillId="0" borderId="0"/>
  </cellStyleXfs>
  <cellXfs count="121">
    <xf numFmtId="0" fontId="0" fillId="0" borderId="0" xfId="0"/>
    <xf numFmtId="14" fontId="3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4" fillId="3" borderId="0" xfId="3" applyFont="1" applyFill="1" applyAlignment="1">
      <alignment vertical="center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14" fontId="4" fillId="0" borderId="0" xfId="3" applyNumberFormat="1" applyFont="1" applyAlignment="1">
      <alignment horizontal="center" vertical="center" wrapText="1"/>
    </xf>
    <xf numFmtId="0" fontId="8" fillId="0" borderId="0" xfId="3" applyFont="1" applyAlignment="1">
      <alignment horizontal="center" vertical="center" textRotation="90" wrapText="1"/>
    </xf>
    <xf numFmtId="14" fontId="4" fillId="3" borderId="0" xfId="3" applyNumberFormat="1" applyFont="1" applyFill="1" applyAlignment="1">
      <alignment horizontal="center" vertical="center" wrapText="1"/>
    </xf>
    <xf numFmtId="14" fontId="9" fillId="4" borderId="0" xfId="2" applyNumberFormat="1" applyFont="1" applyFill="1" applyBorder="1" applyAlignment="1">
      <alignment horizontal="center" vertical="center" wrapText="1"/>
    </xf>
    <xf numFmtId="0" fontId="10" fillId="0" borderId="1" xfId="3" applyFont="1" applyBorder="1" applyAlignment="1">
      <alignment vertical="center"/>
    </xf>
    <xf numFmtId="164" fontId="11" fillId="0" borderId="2" xfId="3" applyNumberFormat="1" applyFont="1" applyBorder="1" applyAlignment="1">
      <alignment vertical="center" wrapText="1"/>
    </xf>
    <xf numFmtId="0" fontId="11" fillId="0" borderId="2" xfId="3" applyFont="1" applyBorder="1" applyAlignment="1">
      <alignment horizontal="center" vertical="center" wrapText="1"/>
    </xf>
    <xf numFmtId="164" fontId="11" fillId="3" borderId="2" xfId="3" applyNumberFormat="1" applyFont="1" applyFill="1" applyBorder="1" applyAlignment="1">
      <alignment vertical="center" wrapText="1"/>
    </xf>
    <xf numFmtId="164" fontId="11" fillId="0" borderId="3" xfId="3" applyNumberFormat="1" applyFont="1" applyBorder="1" applyAlignment="1">
      <alignment vertical="center" wrapText="1"/>
    </xf>
    <xf numFmtId="9" fontId="12" fillId="4" borderId="3" xfId="2" applyNumberFormat="1" applyFont="1" applyFill="1" applyBorder="1" applyAlignment="1">
      <alignment horizontal="center" vertical="center" wrapText="1"/>
    </xf>
    <xf numFmtId="0" fontId="10" fillId="0" borderId="4" xfId="3" applyFont="1" applyBorder="1" applyAlignment="1">
      <alignment vertical="center"/>
    </xf>
    <xf numFmtId="164" fontId="11" fillId="0" borderId="0" xfId="3" applyNumberFormat="1" applyFont="1" applyAlignment="1">
      <alignment vertical="center" wrapText="1"/>
    </xf>
    <xf numFmtId="0" fontId="11" fillId="0" borderId="0" xfId="3" applyFont="1" applyAlignment="1">
      <alignment horizontal="center" vertical="center" wrapText="1"/>
    </xf>
    <xf numFmtId="164" fontId="11" fillId="3" borderId="0" xfId="3" applyNumberFormat="1" applyFont="1" applyFill="1" applyAlignment="1">
      <alignment vertical="center" wrapText="1"/>
    </xf>
    <xf numFmtId="164" fontId="11" fillId="0" borderId="5" xfId="3" applyNumberFormat="1" applyFont="1" applyBorder="1" applyAlignment="1">
      <alignment vertical="center" wrapText="1"/>
    </xf>
    <xf numFmtId="9" fontId="12" fillId="4" borderId="5" xfId="2" applyNumberFormat="1" applyFont="1" applyFill="1" applyBorder="1" applyAlignment="1">
      <alignment horizontal="center" vertical="center" wrapText="1"/>
    </xf>
    <xf numFmtId="0" fontId="10" fillId="0" borderId="6" xfId="3" applyFont="1" applyBorder="1" applyAlignment="1">
      <alignment vertical="center" wrapText="1"/>
    </xf>
    <xf numFmtId="164" fontId="11" fillId="0" borderId="7" xfId="3" applyNumberFormat="1" applyFont="1" applyBorder="1" applyAlignment="1">
      <alignment vertical="center" wrapText="1"/>
    </xf>
    <xf numFmtId="0" fontId="11" fillId="0" borderId="7" xfId="3" applyFont="1" applyBorder="1" applyAlignment="1">
      <alignment horizontal="center" vertical="center" wrapText="1"/>
    </xf>
    <xf numFmtId="164" fontId="11" fillId="3" borderId="7" xfId="3" applyNumberFormat="1" applyFont="1" applyFill="1" applyBorder="1" applyAlignment="1">
      <alignment vertical="center" wrapText="1"/>
    </xf>
    <xf numFmtId="164" fontId="11" fillId="0" borderId="8" xfId="3" applyNumberFormat="1" applyFont="1" applyBorder="1" applyAlignment="1">
      <alignment vertical="center" wrapText="1"/>
    </xf>
    <xf numFmtId="9" fontId="12" fillId="4" borderId="8" xfId="2" applyNumberFormat="1" applyFont="1" applyFill="1" applyBorder="1" applyAlignment="1">
      <alignment horizontal="center" vertical="center" wrapText="1"/>
    </xf>
    <xf numFmtId="0" fontId="5" fillId="0" borderId="9" xfId="3" applyFont="1" applyBorder="1" applyAlignment="1">
      <alignment vertical="center"/>
    </xf>
    <xf numFmtId="164" fontId="4" fillId="0" borderId="10" xfId="3" applyNumberFormat="1" applyFont="1" applyBorder="1" applyAlignment="1">
      <alignment vertical="center" wrapText="1"/>
    </xf>
    <xf numFmtId="0" fontId="11" fillId="0" borderId="10" xfId="3" applyFont="1" applyBorder="1" applyAlignment="1">
      <alignment horizontal="center" vertical="center" wrapText="1"/>
    </xf>
    <xf numFmtId="164" fontId="11" fillId="3" borderId="10" xfId="3" applyNumberFormat="1" applyFont="1" applyFill="1" applyBorder="1" applyAlignment="1">
      <alignment vertical="center" wrapText="1"/>
    </xf>
    <xf numFmtId="164" fontId="4" fillId="0" borderId="11" xfId="3" applyNumberFormat="1" applyFont="1" applyBorder="1" applyAlignment="1">
      <alignment vertical="center" wrapText="1"/>
    </xf>
    <xf numFmtId="9" fontId="9" fillId="4" borderId="11" xfId="2" applyNumberFormat="1" applyFont="1" applyFill="1" applyBorder="1" applyAlignment="1">
      <alignment horizontal="center" vertical="center" wrapText="1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center" wrapText="1"/>
    </xf>
    <xf numFmtId="164" fontId="11" fillId="0" borderId="0" xfId="4" applyNumberFormat="1" applyFont="1" applyFill="1" applyBorder="1" applyAlignment="1">
      <alignment vertical="center"/>
    </xf>
    <xf numFmtId="164" fontId="12" fillId="4" borderId="0" xfId="2" applyNumberFormat="1" applyFont="1" applyFill="1" applyBorder="1" applyAlignment="1">
      <alignment horizontal="center" vertical="center"/>
    </xf>
    <xf numFmtId="0" fontId="5" fillId="0" borderId="7" xfId="3" applyFont="1" applyBorder="1" applyAlignment="1">
      <alignment vertical="center"/>
    </xf>
    <xf numFmtId="164" fontId="4" fillId="0" borderId="7" xfId="3" applyNumberFormat="1" applyFont="1" applyBorder="1" applyAlignment="1">
      <alignment vertical="center" wrapText="1"/>
    </xf>
    <xf numFmtId="9" fontId="9" fillId="4" borderId="7" xfId="2" applyNumberFormat="1" applyFont="1" applyFill="1" applyBorder="1" applyAlignment="1">
      <alignment horizontal="center" vertical="center" wrapText="1"/>
    </xf>
    <xf numFmtId="0" fontId="13" fillId="0" borderId="4" xfId="3" applyFont="1" applyBorder="1" applyAlignment="1">
      <alignment vertical="center"/>
    </xf>
    <xf numFmtId="164" fontId="14" fillId="0" borderId="5" xfId="3" applyNumberFormat="1" applyFont="1" applyBorder="1" applyAlignment="1">
      <alignment vertical="center" wrapText="1"/>
    </xf>
    <xf numFmtId="165" fontId="11" fillId="0" borderId="0" xfId="3" applyNumberFormat="1" applyFont="1" applyAlignment="1">
      <alignment horizontal="center" vertical="center" wrapText="1"/>
    </xf>
    <xf numFmtId="166" fontId="11" fillId="3" borderId="0" xfId="3" applyNumberFormat="1" applyFont="1" applyFill="1" applyAlignment="1">
      <alignment vertical="center" wrapText="1"/>
    </xf>
    <xf numFmtId="0" fontId="10" fillId="0" borderId="6" xfId="3" applyFont="1" applyBorder="1" applyAlignment="1">
      <alignment vertical="center"/>
    </xf>
    <xf numFmtId="164" fontId="12" fillId="4" borderId="0" xfId="2" applyNumberFormat="1" applyFont="1" applyFill="1" applyBorder="1" applyAlignment="1">
      <alignment horizontal="center" vertical="center" wrapText="1"/>
    </xf>
    <xf numFmtId="0" fontId="5" fillId="0" borderId="0" xfId="3" applyFont="1" applyAlignment="1">
      <alignment vertical="center"/>
    </xf>
    <xf numFmtId="164" fontId="4" fillId="0" borderId="0" xfId="3" applyNumberFormat="1" applyFont="1" applyAlignment="1">
      <alignment vertical="center" wrapText="1"/>
    </xf>
    <xf numFmtId="9" fontId="9" fillId="4" borderId="0" xfId="2" applyNumberFormat="1" applyFont="1" applyFill="1" applyBorder="1" applyAlignment="1">
      <alignment horizontal="center" vertical="center" wrapText="1"/>
    </xf>
    <xf numFmtId="14" fontId="10" fillId="0" borderId="4" xfId="1" applyNumberFormat="1" applyFont="1" applyFill="1" applyBorder="1" applyAlignment="1">
      <alignment horizontal="left" vertical="top" wrapText="1"/>
    </xf>
    <xf numFmtId="0" fontId="10" fillId="0" borderId="1" xfId="5" applyFont="1" applyBorder="1" applyAlignment="1">
      <alignment vertical="center"/>
    </xf>
    <xf numFmtId="0" fontId="15" fillId="0" borderId="4" xfId="3" applyFont="1" applyBorder="1" applyAlignment="1">
      <alignment vertical="center"/>
    </xf>
    <xf numFmtId="0" fontId="13" fillId="0" borderId="4" xfId="5" applyFont="1" applyBorder="1" applyAlignment="1">
      <alignment vertical="center"/>
    </xf>
    <xf numFmtId="0" fontId="10" fillId="0" borderId="6" xfId="5" applyFont="1" applyBorder="1" applyAlignment="1">
      <alignment vertical="center"/>
    </xf>
    <xf numFmtId="0" fontId="10" fillId="0" borderId="4" xfId="5" applyFont="1" applyBorder="1" applyAlignment="1">
      <alignment vertical="center"/>
    </xf>
    <xf numFmtId="0" fontId="10" fillId="0" borderId="4" xfId="3" applyFont="1" applyBorder="1" applyAlignment="1">
      <alignment vertical="center" wrapText="1"/>
    </xf>
    <xf numFmtId="164" fontId="11" fillId="0" borderId="0" xfId="3" applyNumberFormat="1" applyFont="1" applyAlignment="1">
      <alignment horizontal="right" vertical="center" wrapText="1"/>
    </xf>
    <xf numFmtId="164" fontId="11" fillId="3" borderId="0" xfId="3" applyNumberFormat="1" applyFont="1" applyFill="1" applyAlignment="1">
      <alignment horizontal="right" vertical="center" wrapText="1"/>
    </xf>
    <xf numFmtId="164" fontId="11" fillId="3" borderId="7" xfId="3" applyNumberFormat="1" applyFont="1" applyFill="1" applyBorder="1" applyAlignment="1">
      <alignment horizontal="right" vertical="center" wrapText="1"/>
    </xf>
    <xf numFmtId="0" fontId="10" fillId="0" borderId="0" xfId="5" applyFont="1" applyAlignment="1">
      <alignment vertical="center"/>
    </xf>
    <xf numFmtId="164" fontId="11" fillId="0" borderId="10" xfId="3" applyNumberFormat="1" applyFont="1" applyBorder="1" applyAlignment="1">
      <alignment vertical="center" wrapText="1"/>
    </xf>
    <xf numFmtId="164" fontId="4" fillId="3" borderId="10" xfId="3" applyNumberFormat="1" applyFont="1" applyFill="1" applyBorder="1" applyAlignment="1">
      <alignment vertical="center" wrapText="1"/>
    </xf>
    <xf numFmtId="164" fontId="11" fillId="0" borderId="11" xfId="3" applyNumberFormat="1" applyFont="1" applyBorder="1" applyAlignment="1">
      <alignment vertical="center" wrapText="1"/>
    </xf>
    <xf numFmtId="0" fontId="5" fillId="0" borderId="2" xfId="3" applyFont="1" applyBorder="1" applyAlignment="1">
      <alignment vertical="center"/>
    </xf>
    <xf numFmtId="0" fontId="5" fillId="0" borderId="1" xfId="3" applyFont="1" applyBorder="1" applyAlignment="1">
      <alignment vertical="center"/>
    </xf>
    <xf numFmtId="164" fontId="4" fillId="0" borderId="2" xfId="3" applyNumberFormat="1" applyFont="1" applyBorder="1" applyAlignment="1">
      <alignment vertical="center" wrapText="1"/>
    </xf>
    <xf numFmtId="164" fontId="4" fillId="3" borderId="2" xfId="3" applyNumberFormat="1" applyFont="1" applyFill="1" applyBorder="1" applyAlignment="1">
      <alignment vertical="center" wrapText="1"/>
    </xf>
    <xf numFmtId="164" fontId="4" fillId="0" borderId="3" xfId="3" applyNumberFormat="1" applyFont="1" applyBorder="1" applyAlignment="1">
      <alignment vertical="center" wrapText="1"/>
    </xf>
    <xf numFmtId="9" fontId="9" fillId="4" borderId="3" xfId="2" applyNumberFormat="1" applyFont="1" applyFill="1" applyBorder="1" applyAlignment="1">
      <alignment horizontal="center" vertical="center" wrapText="1"/>
    </xf>
    <xf numFmtId="0" fontId="16" fillId="5" borderId="4" xfId="3" applyFont="1" applyFill="1" applyBorder="1" applyAlignment="1">
      <alignment vertical="top" wrapText="1"/>
    </xf>
    <xf numFmtId="164" fontId="17" fillId="5" borderId="0" xfId="3" applyNumberFormat="1" applyFont="1" applyFill="1" applyAlignment="1">
      <alignment vertical="center" wrapText="1"/>
    </xf>
    <xf numFmtId="0" fontId="17" fillId="5" borderId="0" xfId="3" applyFont="1" applyFill="1" applyAlignment="1">
      <alignment horizontal="center" vertical="center" wrapText="1"/>
    </xf>
    <xf numFmtId="164" fontId="17" fillId="3" borderId="0" xfId="3" applyNumberFormat="1" applyFont="1" applyFill="1" applyAlignment="1">
      <alignment vertical="center" wrapText="1"/>
    </xf>
    <xf numFmtId="164" fontId="17" fillId="5" borderId="5" xfId="3" applyNumberFormat="1" applyFont="1" applyFill="1" applyBorder="1" applyAlignment="1">
      <alignment vertical="center" wrapText="1"/>
    </xf>
    <xf numFmtId="0" fontId="16" fillId="5" borderId="4" xfId="3" applyFont="1" applyFill="1" applyBorder="1" applyAlignment="1">
      <alignment vertical="center" wrapText="1"/>
    </xf>
    <xf numFmtId="0" fontId="18" fillId="0" borderId="4" xfId="3" applyFont="1" applyBorder="1" applyAlignment="1">
      <alignment vertical="center" wrapText="1"/>
    </xf>
    <xf numFmtId="164" fontId="17" fillId="0" borderId="0" xfId="3" applyNumberFormat="1" applyFont="1" applyAlignment="1">
      <alignment vertical="center" wrapText="1"/>
    </xf>
    <xf numFmtId="0" fontId="17" fillId="0" borderId="0" xfId="3" applyFont="1" applyAlignment="1">
      <alignment horizontal="center" vertical="center" wrapText="1"/>
    </xf>
    <xf numFmtId="164" fontId="17" fillId="0" borderId="5" xfId="3" applyNumberFormat="1" applyFont="1" applyBorder="1" applyAlignment="1">
      <alignment vertical="center" wrapText="1"/>
    </xf>
    <xf numFmtId="0" fontId="19" fillId="3" borderId="0" xfId="0" applyFont="1" applyFill="1"/>
    <xf numFmtId="0" fontId="18" fillId="0" borderId="4" xfId="3" applyFont="1" applyBorder="1" applyAlignment="1">
      <alignment vertical="center"/>
    </xf>
    <xf numFmtId="164" fontId="11" fillId="0" borderId="7" xfId="3" applyNumberFormat="1" applyFont="1" applyBorder="1" applyAlignment="1">
      <alignment horizontal="right" vertical="center" wrapText="1"/>
    </xf>
    <xf numFmtId="164" fontId="4" fillId="3" borderId="0" xfId="3" applyNumberFormat="1" applyFont="1" applyFill="1" applyAlignment="1">
      <alignment vertical="center" wrapText="1"/>
    </xf>
    <xf numFmtId="0" fontId="4" fillId="0" borderId="10" xfId="3" applyFont="1" applyBorder="1" applyAlignment="1">
      <alignment horizontal="center" vertical="center" wrapText="1"/>
    </xf>
    <xf numFmtId="49" fontId="4" fillId="3" borderId="10" xfId="3" applyNumberFormat="1" applyFont="1" applyFill="1" applyBorder="1" applyAlignment="1">
      <alignment vertical="center"/>
    </xf>
    <xf numFmtId="0" fontId="5" fillId="0" borderId="6" xfId="3" applyFont="1" applyBorder="1" applyAlignment="1">
      <alignment vertical="center"/>
    </xf>
    <xf numFmtId="164" fontId="4" fillId="0" borderId="7" xfId="3" applyNumberFormat="1" applyFont="1" applyBorder="1" applyAlignment="1">
      <alignment vertical="center"/>
    </xf>
    <xf numFmtId="0" fontId="4" fillId="0" borderId="7" xfId="3" applyFont="1" applyBorder="1" applyAlignment="1">
      <alignment horizontal="center" vertical="center" wrapText="1"/>
    </xf>
    <xf numFmtId="164" fontId="4" fillId="3" borderId="7" xfId="3" applyNumberFormat="1" applyFont="1" applyFill="1" applyBorder="1" applyAlignment="1">
      <alignment vertical="center" wrapText="1"/>
    </xf>
    <xf numFmtId="164" fontId="4" fillId="0" borderId="8" xfId="3" applyNumberFormat="1" applyFont="1" applyBorder="1" applyAlignment="1">
      <alignment vertical="center"/>
    </xf>
    <xf numFmtId="9" fontId="12" fillId="4" borderId="12" xfId="2" applyNumberFormat="1" applyFont="1" applyFill="1" applyBorder="1" applyAlignment="1">
      <alignment horizontal="center" vertical="center" wrapText="1"/>
    </xf>
    <xf numFmtId="164" fontId="4" fillId="0" borderId="0" xfId="3" applyNumberFormat="1" applyFont="1" applyAlignment="1">
      <alignment vertical="center"/>
    </xf>
    <xf numFmtId="0" fontId="4" fillId="0" borderId="0" xfId="3" applyFont="1" applyAlignment="1">
      <alignment horizontal="center" vertical="center" wrapText="1"/>
    </xf>
    <xf numFmtId="14" fontId="11" fillId="0" borderId="10" xfId="3" applyNumberFormat="1" applyFont="1" applyBorder="1" applyAlignment="1">
      <alignment horizontal="center" vertical="center"/>
    </xf>
    <xf numFmtId="14" fontId="20" fillId="0" borderId="11" xfId="3" applyNumberFormat="1" applyFont="1" applyBorder="1" applyAlignment="1">
      <alignment horizontal="center" vertical="center"/>
    </xf>
    <xf numFmtId="14" fontId="12" fillId="4" borderId="12" xfId="2" applyNumberFormat="1" applyFont="1" applyFill="1" applyBorder="1" applyAlignment="1">
      <alignment horizontal="center" vertical="center"/>
    </xf>
    <xf numFmtId="164" fontId="4" fillId="3" borderId="10" xfId="3" applyNumberFormat="1" applyFont="1" applyFill="1" applyBorder="1" applyAlignment="1">
      <alignment vertical="center"/>
    </xf>
    <xf numFmtId="167" fontId="11" fillId="0" borderId="11" xfId="3" applyNumberFormat="1" applyFont="1" applyBorder="1" applyAlignment="1">
      <alignment horizontal="center" vertical="center"/>
    </xf>
    <xf numFmtId="167" fontId="12" fillId="4" borderId="0" xfId="2" applyNumberFormat="1" applyFont="1" applyFill="1" applyBorder="1" applyAlignment="1">
      <alignment horizontal="center" vertical="center"/>
    </xf>
    <xf numFmtId="164" fontId="6" fillId="0" borderId="0" xfId="3" applyNumberFormat="1" applyFont="1" applyAlignment="1">
      <alignment horizontal="center" vertical="center"/>
    </xf>
    <xf numFmtId="0" fontId="4" fillId="6" borderId="13" xfId="3" applyFont="1" applyFill="1" applyBorder="1" applyAlignment="1">
      <alignment horizontal="center" vertical="center" wrapText="1"/>
    </xf>
    <xf numFmtId="0" fontId="11" fillId="6" borderId="13" xfId="3" applyFont="1" applyFill="1" applyBorder="1" applyAlignment="1">
      <alignment horizontal="center" vertical="center" wrapText="1"/>
    </xf>
    <xf numFmtId="164" fontId="4" fillId="6" borderId="13" xfId="3" applyNumberFormat="1" applyFont="1" applyFill="1" applyBorder="1" applyAlignment="1">
      <alignment vertical="center" wrapText="1"/>
    </xf>
    <xf numFmtId="0" fontId="11" fillId="0" borderId="0" xfId="4" applyNumberFormat="1" applyFont="1" applyFill="1" applyBorder="1" applyAlignment="1">
      <alignment vertical="center"/>
    </xf>
    <xf numFmtId="0" fontId="21" fillId="0" borderId="0" xfId="4" applyNumberFormat="1" applyFont="1" applyFill="1" applyBorder="1" applyAlignment="1">
      <alignment horizontal="center" vertical="center"/>
    </xf>
    <xf numFmtId="0" fontId="4" fillId="6" borderId="14" xfId="3" applyFont="1" applyFill="1" applyBorder="1" applyAlignment="1">
      <alignment horizontal="center" vertical="center" wrapText="1"/>
    </xf>
    <xf numFmtId="0" fontId="11" fillId="6" borderId="14" xfId="3" applyFont="1" applyFill="1" applyBorder="1" applyAlignment="1">
      <alignment horizontal="center" vertical="center" wrapText="1"/>
    </xf>
    <xf numFmtId="168" fontId="11" fillId="0" borderId="0" xfId="4" applyFont="1" applyFill="1" applyBorder="1" applyAlignment="1">
      <alignment vertical="center"/>
    </xf>
    <xf numFmtId="168" fontId="21" fillId="0" borderId="0" xfId="4" applyFont="1" applyFill="1" applyBorder="1" applyAlignment="1">
      <alignment horizontal="center" vertical="center"/>
    </xf>
    <xf numFmtId="0" fontId="26" fillId="0" borderId="0" xfId="3" applyFont="1" applyAlignment="1">
      <alignment horizontal="center" vertical="center"/>
    </xf>
    <xf numFmtId="0" fontId="27" fillId="0" borderId="0" xfId="0" applyFont="1"/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 wrapText="1"/>
    </xf>
    <xf numFmtId="0" fontId="29" fillId="0" borderId="0" xfId="0" applyFont="1"/>
    <xf numFmtId="0" fontId="28" fillId="0" borderId="0" xfId="0" applyFont="1"/>
    <xf numFmtId="0" fontId="30" fillId="0" borderId="0" xfId="0" applyFont="1" applyAlignment="1">
      <alignment horizontal="center"/>
    </xf>
    <xf numFmtId="0" fontId="30" fillId="0" borderId="0" xfId="0" applyFont="1"/>
    <xf numFmtId="0" fontId="4" fillId="0" borderId="0" xfId="3" applyFont="1" applyAlignment="1">
      <alignment horizontal="center" vertical="center"/>
    </xf>
    <xf numFmtId="0" fontId="28" fillId="0" borderId="0" xfId="0" applyFont="1" applyAlignment="1">
      <alignment horizontal="center"/>
    </xf>
  </cellXfs>
  <cellStyles count="6">
    <cellStyle name="20 % - Akzent5" xfId="2" builtinId="46"/>
    <cellStyle name="Standard" xfId="0" builtinId="0"/>
    <cellStyle name="Standard_Kassenbericht 2002 Halbjahr" xfId="3" xr:uid="{FCA19E10-CAB8-4877-9FA6-83CD7F0A3BC6}"/>
    <cellStyle name="Standard_Konto 7546534" xfId="5" xr:uid="{2686C077-FEDF-4E1E-8B63-C0C3E8CC206F}"/>
    <cellStyle name="Währung" xfId="1" builtinId="4"/>
    <cellStyle name="Währung_Kassenbericht 2002 Halbjahr" xfId="4" xr:uid="{CA422200-C34B-4219-AF72-7E798B2A38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66FFA-83E9-4DDC-A64E-D27C58941000}">
  <dimension ref="A1:I70"/>
  <sheetViews>
    <sheetView tabSelected="1" workbookViewId="0">
      <pane xSplit="1" ySplit="2" topLeftCell="B56" activePane="bottomRight" state="frozen"/>
      <selection pane="topRight" activeCell="B1" sqref="B1"/>
      <selection pane="bottomLeft" activeCell="A3" sqref="A3"/>
      <selection pane="bottomRight" activeCell="H63" sqref="H63"/>
    </sheetView>
  </sheetViews>
  <sheetFormatPr baseColWidth="10" defaultRowHeight="14.5" x14ac:dyDescent="0.35"/>
  <cols>
    <col min="1" max="1" width="54.7265625" bestFit="1" customWidth="1"/>
    <col min="2" max="2" width="14.7265625" bestFit="1" customWidth="1"/>
    <col min="4" max="4" width="13" bestFit="1" customWidth="1"/>
    <col min="5" max="5" width="15.36328125" bestFit="1" customWidth="1"/>
    <col min="8" max="8" width="10.81640625" style="113"/>
    <col min="9" max="9" width="33.36328125" style="116" bestFit="1" customWidth="1"/>
  </cols>
  <sheetData>
    <row r="1" spans="1:9" ht="15.5" x14ac:dyDescent="0.35">
      <c r="A1" s="1"/>
      <c r="B1" s="2" t="s">
        <v>0</v>
      </c>
      <c r="C1" s="3"/>
      <c r="D1" s="4"/>
      <c r="E1" s="119" t="s">
        <v>1</v>
      </c>
      <c r="F1" s="119"/>
      <c r="G1" s="5" t="s">
        <v>2</v>
      </c>
      <c r="H1" s="120" t="s">
        <v>72</v>
      </c>
      <c r="I1" s="120"/>
    </row>
    <row r="2" spans="1:9" s="112" customFormat="1" ht="34" thickBot="1" x14ac:dyDescent="0.4">
      <c r="A2" s="6" t="s">
        <v>3</v>
      </c>
      <c r="B2" s="7" t="s">
        <v>4</v>
      </c>
      <c r="C2" s="8" t="s">
        <v>5</v>
      </c>
      <c r="D2" s="9" t="s">
        <v>6</v>
      </c>
      <c r="E2" s="7" t="s">
        <v>7</v>
      </c>
      <c r="F2" s="10" t="s">
        <v>8</v>
      </c>
      <c r="G2" s="111"/>
      <c r="H2" s="114" t="s">
        <v>70</v>
      </c>
      <c r="I2" s="115" t="s">
        <v>71</v>
      </c>
    </row>
    <row r="3" spans="1:9" ht="15.5" x14ac:dyDescent="0.35">
      <c r="A3" s="11" t="s">
        <v>9</v>
      </c>
      <c r="B3" s="12">
        <v>250000</v>
      </c>
      <c r="C3" s="13"/>
      <c r="D3" s="14"/>
      <c r="E3" s="15">
        <v>268842.15000000002</v>
      </c>
      <c r="F3" s="16">
        <v>1.0753686</v>
      </c>
      <c r="G3" s="5">
        <v>200</v>
      </c>
      <c r="H3" s="113">
        <v>4337</v>
      </c>
      <c r="I3" s="116" t="s">
        <v>73</v>
      </c>
    </row>
    <row r="4" spans="1:9" ht="15.5" x14ac:dyDescent="0.35">
      <c r="A4" s="17" t="s">
        <v>10</v>
      </c>
      <c r="B4" s="18">
        <v>0</v>
      </c>
      <c r="C4" s="19"/>
      <c r="D4" s="20"/>
      <c r="E4" s="21">
        <v>5350</v>
      </c>
      <c r="F4" s="22" t="s">
        <v>11</v>
      </c>
      <c r="G4" s="5">
        <v>860</v>
      </c>
      <c r="H4" s="117">
        <v>4001</v>
      </c>
      <c r="I4" s="118" t="s">
        <v>90</v>
      </c>
    </row>
    <row r="5" spans="1:9" ht="15.5" x14ac:dyDescent="0.35">
      <c r="A5" s="17" t="s">
        <v>12</v>
      </c>
      <c r="B5" s="18">
        <v>1070</v>
      </c>
      <c r="C5" s="19"/>
      <c r="D5" s="20"/>
      <c r="E5" s="21">
        <v>1070</v>
      </c>
      <c r="F5" s="22">
        <v>1</v>
      </c>
      <c r="G5" s="5">
        <v>870</v>
      </c>
      <c r="H5" s="117">
        <v>4301</v>
      </c>
      <c r="I5" s="118" t="s">
        <v>89</v>
      </c>
    </row>
    <row r="6" spans="1:9" ht="16" thickBot="1" x14ac:dyDescent="0.4">
      <c r="A6" s="23" t="s">
        <v>13</v>
      </c>
      <c r="B6" s="24">
        <v>5000</v>
      </c>
      <c r="C6" s="25"/>
      <c r="D6" s="26"/>
      <c r="E6" s="27">
        <v>0</v>
      </c>
      <c r="F6" s="28">
        <v>0</v>
      </c>
      <c r="G6" s="5">
        <v>1000</v>
      </c>
      <c r="H6" s="113">
        <v>3841</v>
      </c>
      <c r="I6" s="116" t="s">
        <v>74</v>
      </c>
    </row>
    <row r="7" spans="1:9" ht="16" thickBot="1" x14ac:dyDescent="0.4">
      <c r="A7" s="29" t="s">
        <v>14</v>
      </c>
      <c r="B7" s="30">
        <v>256070</v>
      </c>
      <c r="C7" s="31"/>
      <c r="D7" s="32"/>
      <c r="E7" s="33">
        <v>275262.15000000002</v>
      </c>
      <c r="F7" s="34">
        <v>1.0749488421134847</v>
      </c>
      <c r="G7" s="5"/>
    </row>
    <row r="8" spans="1:9" ht="15.5" x14ac:dyDescent="0.35">
      <c r="A8" s="35"/>
      <c r="B8" s="36"/>
      <c r="C8" s="19"/>
      <c r="D8" s="20"/>
      <c r="E8" s="37"/>
      <c r="F8" s="38"/>
      <c r="G8" s="5"/>
    </row>
    <row r="9" spans="1:9" ht="18.5" x14ac:dyDescent="0.35">
      <c r="A9" s="6" t="s">
        <v>15</v>
      </c>
      <c r="B9" s="36"/>
      <c r="C9" s="19"/>
      <c r="D9" s="20"/>
      <c r="E9" s="37"/>
      <c r="F9" s="38"/>
      <c r="G9" s="5"/>
    </row>
    <row r="10" spans="1:9" ht="16" thickBot="1" x14ac:dyDescent="0.4">
      <c r="A10" s="39" t="s">
        <v>16</v>
      </c>
      <c r="B10" s="40">
        <v>52750</v>
      </c>
      <c r="C10" s="25"/>
      <c r="D10" s="26"/>
      <c r="E10" s="40">
        <v>52957.98</v>
      </c>
      <c r="F10" s="41">
        <v>1.003942748815166</v>
      </c>
      <c r="G10" s="5"/>
    </row>
    <row r="11" spans="1:9" ht="15.5" x14ac:dyDescent="0.35">
      <c r="A11" s="42" t="s">
        <v>17</v>
      </c>
      <c r="B11" s="18"/>
      <c r="C11" s="19"/>
      <c r="D11" s="20"/>
      <c r="E11" s="43">
        <v>49366.98</v>
      </c>
      <c r="F11" s="22" t="s">
        <v>11</v>
      </c>
      <c r="G11" s="5">
        <v>300</v>
      </c>
      <c r="H11" s="113">
        <v>6802</v>
      </c>
      <c r="I11" s="116" t="s">
        <v>88</v>
      </c>
    </row>
    <row r="12" spans="1:9" ht="15.5" x14ac:dyDescent="0.35">
      <c r="A12" s="42" t="s">
        <v>18</v>
      </c>
      <c r="B12" s="18"/>
      <c r="C12" s="19"/>
      <c r="D12" s="20"/>
      <c r="E12" s="43">
        <v>0</v>
      </c>
      <c r="F12" s="22" t="s">
        <v>11</v>
      </c>
      <c r="G12" s="5">
        <v>301</v>
      </c>
      <c r="H12" s="117">
        <v>6802</v>
      </c>
    </row>
    <row r="13" spans="1:9" ht="15.5" x14ac:dyDescent="0.35">
      <c r="A13" s="42" t="s">
        <v>19</v>
      </c>
      <c r="B13" s="18"/>
      <c r="C13" s="19"/>
      <c r="D13" s="20"/>
      <c r="E13" s="43">
        <v>535.5</v>
      </c>
      <c r="F13" s="22" t="s">
        <v>11</v>
      </c>
      <c r="G13" s="5">
        <v>302</v>
      </c>
      <c r="H13" s="113">
        <v>6802</v>
      </c>
      <c r="I13" s="116" t="s">
        <v>88</v>
      </c>
    </row>
    <row r="14" spans="1:9" ht="15.5" x14ac:dyDescent="0.35">
      <c r="A14" s="42" t="s">
        <v>20</v>
      </c>
      <c r="B14" s="18"/>
      <c r="C14" s="19"/>
      <c r="D14" s="20"/>
      <c r="E14" s="43">
        <v>668.23</v>
      </c>
      <c r="F14" s="22" t="s">
        <v>11</v>
      </c>
      <c r="G14" s="5">
        <v>303</v>
      </c>
      <c r="H14" s="113">
        <v>6803</v>
      </c>
    </row>
    <row r="15" spans="1:9" ht="15.5" x14ac:dyDescent="0.35">
      <c r="A15" s="17" t="s">
        <v>21</v>
      </c>
      <c r="B15" s="18">
        <v>40000</v>
      </c>
      <c r="C15" s="44">
        <v>1.5</v>
      </c>
      <c r="D15" s="45">
        <f>B15*C15/12</f>
        <v>5000</v>
      </c>
      <c r="E15" s="21">
        <v>50570.710000000006</v>
      </c>
      <c r="F15" s="22">
        <v>1.2642677500000001</v>
      </c>
      <c r="G15" s="5"/>
      <c r="H15" s="117"/>
    </row>
    <row r="16" spans="1:9" ht="15.5" x14ac:dyDescent="0.35">
      <c r="A16" s="17" t="s">
        <v>22</v>
      </c>
      <c r="B16" s="18">
        <v>7500</v>
      </c>
      <c r="C16" s="19">
        <v>2</v>
      </c>
      <c r="D16" s="20">
        <f>B16/12*C16</f>
        <v>1250</v>
      </c>
      <c r="E16" s="21">
        <v>0</v>
      </c>
      <c r="F16" s="22">
        <v>0</v>
      </c>
      <c r="G16" s="5">
        <v>500</v>
      </c>
      <c r="H16" s="113">
        <v>6805</v>
      </c>
      <c r="I16" s="116" t="s">
        <v>78</v>
      </c>
    </row>
    <row r="17" spans="1:9" ht="15.5" x14ac:dyDescent="0.35">
      <c r="A17" s="17" t="s">
        <v>23</v>
      </c>
      <c r="B17" s="18">
        <v>1500</v>
      </c>
      <c r="C17" s="19">
        <v>12</v>
      </c>
      <c r="D17" s="20">
        <f>B17/12*C17</f>
        <v>1500</v>
      </c>
      <c r="E17" s="21">
        <v>152.94999999999999</v>
      </c>
      <c r="F17" s="22">
        <v>0.10196666666666666</v>
      </c>
      <c r="G17" s="5">
        <v>400</v>
      </c>
      <c r="H17" s="113">
        <v>6803</v>
      </c>
    </row>
    <row r="18" spans="1:9" ht="15.5" x14ac:dyDescent="0.35">
      <c r="A18" s="17" t="s">
        <v>24</v>
      </c>
      <c r="B18" s="18">
        <v>3500</v>
      </c>
      <c r="C18" s="19">
        <v>6</v>
      </c>
      <c r="D18" s="20">
        <f>B18/12*C18</f>
        <v>1750</v>
      </c>
      <c r="E18" s="21">
        <v>1981.6399999999999</v>
      </c>
      <c r="F18" s="22">
        <v>0.5661828571428571</v>
      </c>
      <c r="G18" s="5">
        <v>800</v>
      </c>
      <c r="H18" s="113">
        <v>6813</v>
      </c>
      <c r="I18" s="116" t="s">
        <v>84</v>
      </c>
    </row>
    <row r="19" spans="1:9" ht="16" thickBot="1" x14ac:dyDescent="0.4">
      <c r="A19" s="46" t="s">
        <v>25</v>
      </c>
      <c r="B19" s="24">
        <v>250</v>
      </c>
      <c r="C19" s="25">
        <v>3</v>
      </c>
      <c r="D19" s="26">
        <f>B19/12*C19</f>
        <v>62.5</v>
      </c>
      <c r="E19" s="27">
        <v>252.68</v>
      </c>
      <c r="F19" s="28">
        <v>1.0107200000000001</v>
      </c>
      <c r="G19" s="5">
        <v>900</v>
      </c>
      <c r="H19" s="113">
        <v>6812</v>
      </c>
      <c r="I19" s="116" t="s">
        <v>83</v>
      </c>
    </row>
    <row r="20" spans="1:9" ht="15.5" x14ac:dyDescent="0.35">
      <c r="A20" s="35"/>
      <c r="B20" s="18"/>
      <c r="C20" s="19"/>
      <c r="D20" s="20"/>
      <c r="E20" s="18"/>
      <c r="F20" s="47"/>
      <c r="G20" s="5"/>
    </row>
    <row r="21" spans="1:9" ht="16" thickBot="1" x14ac:dyDescent="0.4">
      <c r="A21" s="48" t="s">
        <v>26</v>
      </c>
      <c r="B21" s="49">
        <v>15500</v>
      </c>
      <c r="C21" s="19"/>
      <c r="D21" s="20"/>
      <c r="E21" s="49">
        <v>8583.59</v>
      </c>
      <c r="F21" s="50">
        <v>0.55378000000000005</v>
      </c>
      <c r="G21" s="5"/>
    </row>
    <row r="22" spans="1:9" ht="15.5" x14ac:dyDescent="0.35">
      <c r="A22" s="11" t="s">
        <v>27</v>
      </c>
      <c r="B22" s="12">
        <v>500</v>
      </c>
      <c r="C22" s="13">
        <v>12</v>
      </c>
      <c r="D22" s="14">
        <f t="shared" ref="D22:D27" si="0">B22/12*C22</f>
        <v>500</v>
      </c>
      <c r="E22" s="15">
        <v>0</v>
      </c>
      <c r="F22" s="16">
        <v>0</v>
      </c>
      <c r="G22" s="5">
        <v>680</v>
      </c>
      <c r="H22" s="113">
        <v>6825</v>
      </c>
      <c r="I22" s="116" t="s">
        <v>86</v>
      </c>
    </row>
    <row r="23" spans="1:9" ht="15.5" x14ac:dyDescent="0.35">
      <c r="A23" s="17" t="s">
        <v>28</v>
      </c>
      <c r="B23" s="18">
        <v>5000</v>
      </c>
      <c r="C23" s="19">
        <v>3</v>
      </c>
      <c r="D23" s="20">
        <f t="shared" si="0"/>
        <v>1250</v>
      </c>
      <c r="E23" s="21">
        <v>2110.14</v>
      </c>
      <c r="F23" s="22">
        <v>0.42202799999999996</v>
      </c>
      <c r="G23" s="5">
        <v>600</v>
      </c>
      <c r="H23" s="113">
        <v>6806</v>
      </c>
      <c r="I23" s="116" t="s">
        <v>79</v>
      </c>
    </row>
    <row r="24" spans="1:9" ht="15.5" x14ac:dyDescent="0.35">
      <c r="A24" s="51" t="s">
        <v>29</v>
      </c>
      <c r="B24" s="18">
        <v>500</v>
      </c>
      <c r="C24" s="19"/>
      <c r="D24" s="20">
        <f t="shared" si="0"/>
        <v>0</v>
      </c>
      <c r="E24" s="21">
        <v>0</v>
      </c>
      <c r="F24" s="22">
        <v>0</v>
      </c>
      <c r="G24" s="5">
        <v>650</v>
      </c>
      <c r="H24" s="113">
        <v>6825</v>
      </c>
    </row>
    <row r="25" spans="1:9" ht="15.5" x14ac:dyDescent="0.35">
      <c r="A25" s="17" t="s">
        <v>30</v>
      </c>
      <c r="B25" s="18">
        <v>2000</v>
      </c>
      <c r="C25" s="19">
        <v>12</v>
      </c>
      <c r="D25" s="20">
        <f t="shared" si="0"/>
        <v>2000</v>
      </c>
      <c r="E25" s="21">
        <v>857.05000000000007</v>
      </c>
      <c r="F25" s="22">
        <v>0.42852500000000004</v>
      </c>
      <c r="G25" s="5">
        <v>660</v>
      </c>
      <c r="H25" s="113">
        <v>6807</v>
      </c>
      <c r="I25" s="116" t="s">
        <v>80</v>
      </c>
    </row>
    <row r="26" spans="1:9" ht="15.5" x14ac:dyDescent="0.35">
      <c r="A26" s="17" t="s">
        <v>31</v>
      </c>
      <c r="B26" s="18">
        <v>3750</v>
      </c>
      <c r="C26" s="19">
        <v>12</v>
      </c>
      <c r="D26" s="20">
        <f t="shared" si="0"/>
        <v>3750</v>
      </c>
      <c r="E26" s="21">
        <v>3760</v>
      </c>
      <c r="F26" s="22">
        <v>1.0026666666666666</v>
      </c>
      <c r="G26" s="5">
        <v>670</v>
      </c>
      <c r="H26" s="113">
        <v>6827</v>
      </c>
      <c r="I26" s="116" t="s">
        <v>87</v>
      </c>
    </row>
    <row r="27" spans="1:9" ht="16" thickBot="1" x14ac:dyDescent="0.4">
      <c r="A27" s="46" t="s">
        <v>32</v>
      </c>
      <c r="B27" s="24">
        <v>3750</v>
      </c>
      <c r="C27" s="25">
        <v>12</v>
      </c>
      <c r="D27" s="26">
        <f t="shared" si="0"/>
        <v>3750</v>
      </c>
      <c r="E27" s="27">
        <v>1856.4000000000003</v>
      </c>
      <c r="F27" s="28">
        <v>0.49504000000000009</v>
      </c>
      <c r="G27" s="5">
        <v>665</v>
      </c>
      <c r="H27" s="113">
        <v>6808</v>
      </c>
      <c r="I27" s="116" t="s">
        <v>81</v>
      </c>
    </row>
    <row r="28" spans="1:9" ht="15.5" x14ac:dyDescent="0.35">
      <c r="A28" s="35"/>
      <c r="B28" s="18"/>
      <c r="C28" s="19"/>
      <c r="D28" s="20"/>
      <c r="E28" s="18"/>
      <c r="F28" s="47"/>
      <c r="G28" s="5"/>
    </row>
    <row r="29" spans="1:9" ht="16" thickBot="1" x14ac:dyDescent="0.4">
      <c r="A29" s="48" t="s">
        <v>33</v>
      </c>
      <c r="B29" s="49">
        <v>59340</v>
      </c>
      <c r="C29" s="19"/>
      <c r="D29" s="20"/>
      <c r="E29" s="49">
        <v>55574.46</v>
      </c>
      <c r="F29" s="50">
        <v>0.93654297269969666</v>
      </c>
      <c r="G29" s="5"/>
    </row>
    <row r="30" spans="1:9" ht="15.5" x14ac:dyDescent="0.35">
      <c r="A30" s="52" t="s">
        <v>34</v>
      </c>
      <c r="B30" s="12">
        <v>33000</v>
      </c>
      <c r="C30" s="13">
        <v>6</v>
      </c>
      <c r="D30" s="14">
        <f>B30/12*C30</f>
        <v>16500</v>
      </c>
      <c r="E30" s="15">
        <v>33000</v>
      </c>
      <c r="F30" s="16">
        <v>1</v>
      </c>
      <c r="G30" s="5">
        <v>455</v>
      </c>
      <c r="H30" s="113">
        <v>6803</v>
      </c>
    </row>
    <row r="31" spans="1:9" ht="15.5" x14ac:dyDescent="0.35">
      <c r="A31" s="53" t="s">
        <v>35</v>
      </c>
      <c r="B31" s="18"/>
      <c r="C31" s="19"/>
      <c r="D31" s="20"/>
      <c r="E31" s="43">
        <v>12577.979999999998</v>
      </c>
      <c r="F31" s="22" t="s">
        <v>11</v>
      </c>
      <c r="G31" s="5">
        <v>880</v>
      </c>
      <c r="H31" s="113">
        <v>6020</v>
      </c>
      <c r="I31" s="116" t="s">
        <v>75</v>
      </c>
    </row>
    <row r="32" spans="1:9" ht="15.5" x14ac:dyDescent="0.35">
      <c r="A32" s="54" t="s">
        <v>36</v>
      </c>
      <c r="B32" s="18"/>
      <c r="C32" s="19"/>
      <c r="D32" s="20"/>
      <c r="E32" s="43">
        <v>139.33000000000004</v>
      </c>
      <c r="F32" s="22" t="s">
        <v>11</v>
      </c>
      <c r="G32" s="5">
        <v>882</v>
      </c>
      <c r="H32" s="113">
        <v>6020</v>
      </c>
    </row>
    <row r="33" spans="1:9" ht="15.5" x14ac:dyDescent="0.35">
      <c r="A33" s="54" t="s">
        <v>37</v>
      </c>
      <c r="B33" s="18"/>
      <c r="C33" s="19"/>
      <c r="D33" s="20"/>
      <c r="E33" s="43">
        <v>6276.9000000000005</v>
      </c>
      <c r="F33" s="22" t="s">
        <v>11</v>
      </c>
      <c r="G33" s="5">
        <v>883</v>
      </c>
      <c r="H33" s="113">
        <v>6110</v>
      </c>
      <c r="I33" s="116" t="s">
        <v>76</v>
      </c>
    </row>
    <row r="34" spans="1:9" ht="15.5" x14ac:dyDescent="0.35">
      <c r="A34" s="17" t="s">
        <v>38</v>
      </c>
      <c r="B34" s="18">
        <v>18840</v>
      </c>
      <c r="C34" s="19">
        <v>6</v>
      </c>
      <c r="D34" s="20">
        <f>B34/12*C34</f>
        <v>9420</v>
      </c>
      <c r="E34" s="21">
        <v>18994.21</v>
      </c>
      <c r="F34" s="22">
        <v>1.0081852441613588</v>
      </c>
      <c r="G34" s="5"/>
    </row>
    <row r="35" spans="1:9" ht="16" thickBot="1" x14ac:dyDescent="0.4">
      <c r="A35" s="55" t="s">
        <v>39</v>
      </c>
      <c r="B35" s="24">
        <v>7500</v>
      </c>
      <c r="C35" s="25">
        <v>2</v>
      </c>
      <c r="D35" s="26">
        <f>B35/12*C35</f>
        <v>1250</v>
      </c>
      <c r="E35" s="27">
        <v>3580.2499999999995</v>
      </c>
      <c r="F35" s="28">
        <v>0.47736666666666661</v>
      </c>
      <c r="G35" s="5">
        <v>700</v>
      </c>
      <c r="H35" s="113">
        <v>6809</v>
      </c>
      <c r="I35" s="116" t="s">
        <v>82</v>
      </c>
    </row>
    <row r="36" spans="1:9" ht="15.5" x14ac:dyDescent="0.35">
      <c r="A36" s="35"/>
      <c r="B36" s="18"/>
      <c r="C36" s="19"/>
      <c r="D36" s="20"/>
      <c r="E36" s="18"/>
      <c r="F36" s="47"/>
      <c r="G36" s="5"/>
    </row>
    <row r="37" spans="1:9" ht="16" thickBot="1" x14ac:dyDescent="0.4">
      <c r="A37" s="48" t="s">
        <v>40</v>
      </c>
      <c r="B37" s="49">
        <v>96000</v>
      </c>
      <c r="C37" s="19"/>
      <c r="D37" s="20"/>
      <c r="E37" s="49">
        <v>66369.740000000005</v>
      </c>
      <c r="F37" s="50">
        <v>0.69135145833333334</v>
      </c>
      <c r="G37" s="5"/>
    </row>
    <row r="38" spans="1:9" ht="15.5" x14ac:dyDescent="0.35">
      <c r="A38" s="52" t="s">
        <v>41</v>
      </c>
      <c r="B38" s="12">
        <v>10000</v>
      </c>
      <c r="C38" s="13" t="s">
        <v>42</v>
      </c>
      <c r="D38" s="14">
        <v>2500</v>
      </c>
      <c r="E38" s="15">
        <v>144.38</v>
      </c>
      <c r="F38" s="16">
        <v>1.4437999999999999E-2</v>
      </c>
      <c r="G38" s="5">
        <v>410</v>
      </c>
      <c r="H38" s="113">
        <v>6605</v>
      </c>
      <c r="I38" s="116" t="s">
        <v>41</v>
      </c>
    </row>
    <row r="39" spans="1:9" ht="15.5" x14ac:dyDescent="0.35">
      <c r="A39" s="56" t="s">
        <v>43</v>
      </c>
      <c r="B39" s="18">
        <v>10000</v>
      </c>
      <c r="C39" s="19" t="s">
        <v>42</v>
      </c>
      <c r="D39" s="20"/>
      <c r="E39" s="21">
        <v>2996.52</v>
      </c>
      <c r="F39" s="22">
        <v>0.29965199999999997</v>
      </c>
      <c r="G39" s="5">
        <v>706</v>
      </c>
      <c r="H39" s="113">
        <v>6814</v>
      </c>
      <c r="I39" s="116" t="s">
        <v>85</v>
      </c>
    </row>
    <row r="40" spans="1:9" ht="15.5" x14ac:dyDescent="0.35">
      <c r="A40" s="57" t="s">
        <v>44</v>
      </c>
      <c r="B40" s="58">
        <v>2500</v>
      </c>
      <c r="C40" s="19"/>
      <c r="D40" s="20">
        <v>2500</v>
      </c>
      <c r="E40" s="21">
        <v>0</v>
      </c>
      <c r="F40" s="22">
        <v>0</v>
      </c>
      <c r="G40" s="5" t="s">
        <v>45</v>
      </c>
      <c r="H40" s="113">
        <v>6803</v>
      </c>
    </row>
    <row r="41" spans="1:9" ht="15.5" x14ac:dyDescent="0.35">
      <c r="A41" s="56" t="s">
        <v>46</v>
      </c>
      <c r="B41" s="18">
        <v>3000</v>
      </c>
      <c r="C41" s="19" t="s">
        <v>42</v>
      </c>
      <c r="D41" s="59">
        <v>1500</v>
      </c>
      <c r="E41" s="21">
        <v>354</v>
      </c>
      <c r="F41" s="22">
        <v>0.11799999999999999</v>
      </c>
      <c r="G41" s="5">
        <v>412</v>
      </c>
      <c r="H41" s="113">
        <v>6803</v>
      </c>
    </row>
    <row r="42" spans="1:9" ht="15.5" x14ac:dyDescent="0.35">
      <c r="A42" s="56" t="s">
        <v>47</v>
      </c>
      <c r="B42" s="18">
        <v>13500</v>
      </c>
      <c r="C42" s="19" t="s">
        <v>42</v>
      </c>
      <c r="D42" s="59">
        <v>0</v>
      </c>
      <c r="E42" s="21">
        <v>12602.1</v>
      </c>
      <c r="F42" s="22">
        <v>0.93348888888888892</v>
      </c>
      <c r="G42" s="5">
        <v>413</v>
      </c>
      <c r="H42" s="113">
        <v>6804</v>
      </c>
    </row>
    <row r="43" spans="1:9" ht="15.5" x14ac:dyDescent="0.35">
      <c r="A43" s="56" t="s">
        <v>48</v>
      </c>
      <c r="B43" s="18">
        <v>41000</v>
      </c>
      <c r="C43" s="19" t="s">
        <v>42</v>
      </c>
      <c r="D43" s="59">
        <v>15000</v>
      </c>
      <c r="E43" s="21">
        <v>35878.5</v>
      </c>
      <c r="F43" s="22">
        <v>0.87508536585365848</v>
      </c>
      <c r="G43" s="5">
        <v>411</v>
      </c>
      <c r="H43" s="113">
        <v>6803</v>
      </c>
    </row>
    <row r="44" spans="1:9" ht="15.5" x14ac:dyDescent="0.35">
      <c r="A44" s="56" t="s">
        <v>49</v>
      </c>
      <c r="B44" s="18">
        <v>10000</v>
      </c>
      <c r="C44" s="19" t="s">
        <v>42</v>
      </c>
      <c r="D44" s="20">
        <v>0</v>
      </c>
      <c r="E44" s="21">
        <v>12633.04</v>
      </c>
      <c r="F44" s="22">
        <v>1.263304</v>
      </c>
      <c r="G44" s="5">
        <v>456</v>
      </c>
      <c r="H44" s="113">
        <v>6804</v>
      </c>
    </row>
    <row r="45" spans="1:9" ht="16" thickBot="1" x14ac:dyDescent="0.4">
      <c r="A45" s="55" t="s">
        <v>50</v>
      </c>
      <c r="B45" s="24">
        <v>6000</v>
      </c>
      <c r="C45" s="25" t="s">
        <v>42</v>
      </c>
      <c r="D45" s="60">
        <v>0</v>
      </c>
      <c r="E45" s="27">
        <v>1761.2</v>
      </c>
      <c r="F45" s="28">
        <v>0.29353333333333337</v>
      </c>
      <c r="G45" s="5" t="s">
        <v>51</v>
      </c>
      <c r="H45" s="113">
        <v>6804</v>
      </c>
    </row>
    <row r="46" spans="1:9" ht="16" thickBot="1" x14ac:dyDescent="0.4">
      <c r="A46" s="61"/>
      <c r="B46" s="18"/>
      <c r="C46" s="19"/>
      <c r="D46" s="59"/>
      <c r="E46" s="18"/>
      <c r="F46" s="47"/>
      <c r="G46" s="5"/>
    </row>
    <row r="47" spans="1:9" ht="16" thickBot="1" x14ac:dyDescent="0.4">
      <c r="A47" s="29" t="s">
        <v>52</v>
      </c>
      <c r="B47" s="62"/>
      <c r="C47" s="31"/>
      <c r="D47" s="63">
        <f>SUM(D11:D45)</f>
        <v>69482.5</v>
      </c>
      <c r="E47" s="64"/>
      <c r="F47" s="47"/>
      <c r="G47" s="5"/>
    </row>
    <row r="48" spans="1:9" ht="16" thickBot="1" x14ac:dyDescent="0.4">
      <c r="A48" s="65"/>
      <c r="B48" s="12"/>
      <c r="C48" s="13"/>
      <c r="D48" s="14"/>
      <c r="E48" s="12"/>
      <c r="F48" s="47"/>
      <c r="G48" s="5"/>
    </row>
    <row r="49" spans="1:9" ht="15.5" x14ac:dyDescent="0.35">
      <c r="A49" s="66" t="s">
        <v>53</v>
      </c>
      <c r="B49" s="67">
        <v>131160</v>
      </c>
      <c r="C49" s="13"/>
      <c r="D49" s="68">
        <v>47803.67</v>
      </c>
      <c r="E49" s="69">
        <v>92594.87</v>
      </c>
      <c r="F49" s="70">
        <v>0.70596881671241229</v>
      </c>
      <c r="G49" s="5"/>
      <c r="H49" s="113">
        <v>6801</v>
      </c>
      <c r="I49" s="116" t="s">
        <v>77</v>
      </c>
    </row>
    <row r="50" spans="1:9" ht="15.5" x14ac:dyDescent="0.35">
      <c r="A50" s="71"/>
      <c r="B50" s="72"/>
      <c r="C50" s="73"/>
      <c r="D50" s="74"/>
      <c r="E50" s="75"/>
      <c r="F50" s="22"/>
      <c r="G50" s="5"/>
    </row>
    <row r="51" spans="1:9" ht="15.5" x14ac:dyDescent="0.35">
      <c r="A51" s="71"/>
      <c r="B51" s="72"/>
      <c r="C51" s="73"/>
      <c r="D51" s="74"/>
      <c r="E51" s="75"/>
      <c r="F51" s="22"/>
      <c r="G51" s="5"/>
    </row>
    <row r="52" spans="1:9" ht="15.5" x14ac:dyDescent="0.35">
      <c r="A52" s="71"/>
      <c r="B52" s="72"/>
      <c r="C52" s="73"/>
      <c r="D52" s="74"/>
      <c r="E52" s="75"/>
      <c r="F52" s="22"/>
      <c r="G52" s="5"/>
    </row>
    <row r="53" spans="1:9" ht="15.5" x14ac:dyDescent="0.35">
      <c r="A53" s="71"/>
      <c r="B53" s="72"/>
      <c r="C53" s="73"/>
      <c r="D53" s="74"/>
      <c r="E53" s="75"/>
      <c r="F53" s="22"/>
      <c r="G53" s="5"/>
    </row>
    <row r="54" spans="1:9" ht="15.5" x14ac:dyDescent="0.35">
      <c r="A54" s="71"/>
      <c r="B54" s="72"/>
      <c r="C54" s="73"/>
      <c r="D54" s="74"/>
      <c r="E54" s="75"/>
      <c r="F54" s="22"/>
      <c r="G54" s="5"/>
    </row>
    <row r="55" spans="1:9" ht="15.5" x14ac:dyDescent="0.35">
      <c r="A55" s="76"/>
      <c r="B55" s="72"/>
      <c r="C55" s="73"/>
      <c r="D55" s="74"/>
      <c r="E55" s="75"/>
      <c r="F55" s="22"/>
      <c r="G55" s="5"/>
    </row>
    <row r="56" spans="1:9" ht="15.5" x14ac:dyDescent="0.35">
      <c r="A56" s="76"/>
      <c r="B56" s="72"/>
      <c r="C56" s="73"/>
      <c r="D56" s="74"/>
      <c r="E56" s="75"/>
      <c r="F56" s="22"/>
      <c r="G56" s="5"/>
    </row>
    <row r="57" spans="1:9" ht="15.5" x14ac:dyDescent="0.35">
      <c r="A57" s="77" t="s">
        <v>54</v>
      </c>
      <c r="B57" s="78"/>
      <c r="C57" s="79"/>
      <c r="D57" s="74"/>
      <c r="E57" s="80"/>
      <c r="F57" s="22"/>
      <c r="G57" s="5"/>
    </row>
    <row r="58" spans="1:9" ht="15.5" x14ac:dyDescent="0.35">
      <c r="A58" s="57" t="s">
        <v>55</v>
      </c>
      <c r="B58" s="58">
        <v>76160</v>
      </c>
      <c r="C58" s="79"/>
      <c r="D58" s="81"/>
      <c r="E58" s="21">
        <v>51811.229999999996</v>
      </c>
      <c r="F58" s="22">
        <v>0.68029451155462184</v>
      </c>
      <c r="G58" s="5" t="s">
        <v>56</v>
      </c>
      <c r="H58" s="113">
        <v>6801</v>
      </c>
    </row>
    <row r="59" spans="1:9" ht="15.5" x14ac:dyDescent="0.35">
      <c r="A59" s="57" t="s">
        <v>57</v>
      </c>
      <c r="B59" s="58">
        <v>30000</v>
      </c>
      <c r="C59" s="79"/>
      <c r="D59" s="20"/>
      <c r="E59" s="21">
        <v>38879.53</v>
      </c>
      <c r="F59" s="22">
        <v>1.2959843333333334</v>
      </c>
      <c r="G59" s="5" t="s">
        <v>58</v>
      </c>
      <c r="H59" s="113">
        <v>6801</v>
      </c>
    </row>
    <row r="60" spans="1:9" ht="15.5" x14ac:dyDescent="0.35">
      <c r="A60" s="57" t="s">
        <v>59</v>
      </c>
      <c r="B60" s="58">
        <v>20000</v>
      </c>
      <c r="C60" s="79"/>
      <c r="D60" s="20"/>
      <c r="E60" s="21">
        <v>1904.1100000000001</v>
      </c>
      <c r="F60" s="22">
        <v>9.5205500000000012E-2</v>
      </c>
      <c r="G60" s="5" t="s">
        <v>60</v>
      </c>
      <c r="H60" s="113">
        <v>6801</v>
      </c>
    </row>
    <row r="61" spans="1:9" ht="15.5" x14ac:dyDescent="0.35">
      <c r="A61" s="82" t="s">
        <v>61</v>
      </c>
      <c r="B61" s="58"/>
      <c r="C61" s="79"/>
      <c r="D61" s="20"/>
      <c r="E61" s="21"/>
      <c r="F61" s="22"/>
      <c r="G61" s="5"/>
    </row>
    <row r="62" spans="1:9" ht="16" thickBot="1" x14ac:dyDescent="0.4">
      <c r="A62" s="23" t="s">
        <v>62</v>
      </c>
      <c r="B62" s="83">
        <v>5000</v>
      </c>
      <c r="C62" s="25"/>
      <c r="D62" s="26">
        <v>0</v>
      </c>
      <c r="E62" s="27">
        <v>0</v>
      </c>
      <c r="F62" s="28">
        <v>0</v>
      </c>
      <c r="G62" s="5">
        <v>100</v>
      </c>
      <c r="H62" s="113">
        <v>6801</v>
      </c>
    </row>
    <row r="63" spans="1:9" ht="16" thickBot="1" x14ac:dyDescent="0.4">
      <c r="A63" s="48" t="s">
        <v>63</v>
      </c>
      <c r="B63" s="18"/>
      <c r="C63" s="19"/>
      <c r="D63" s="84">
        <f>D49+D47+D62</f>
        <v>117286.17</v>
      </c>
      <c r="E63" s="18"/>
      <c r="F63" s="47"/>
      <c r="G63" s="5"/>
    </row>
    <row r="64" spans="1:9" ht="16" thickBot="1" x14ac:dyDescent="0.4">
      <c r="A64" s="29" t="s">
        <v>64</v>
      </c>
      <c r="B64" s="30">
        <v>354750</v>
      </c>
      <c r="C64" s="85"/>
      <c r="D64" s="86"/>
      <c r="E64" s="33">
        <v>276080.64000000001</v>
      </c>
      <c r="F64" s="34">
        <v>0.77824000000000004</v>
      </c>
      <c r="G64" s="5"/>
    </row>
    <row r="65" spans="1:7" ht="16" thickBot="1" x14ac:dyDescent="0.4">
      <c r="A65" s="87" t="s">
        <v>65</v>
      </c>
      <c r="B65" s="88">
        <v>-98680</v>
      </c>
      <c r="C65" s="89"/>
      <c r="D65" s="90"/>
      <c r="E65" s="91">
        <v>-818.48999999999069</v>
      </c>
      <c r="F65" s="92"/>
      <c r="G65" s="5"/>
    </row>
    <row r="66" spans="1:7" ht="16" thickBot="1" x14ac:dyDescent="0.4">
      <c r="A66" s="48"/>
      <c r="B66" s="93"/>
      <c r="C66" s="94"/>
      <c r="D66" s="84"/>
      <c r="E66" s="93"/>
      <c r="F66" s="38"/>
      <c r="G66" s="5"/>
    </row>
    <row r="67" spans="1:7" ht="16" thickBot="1" x14ac:dyDescent="0.4">
      <c r="A67" s="29" t="s">
        <v>66</v>
      </c>
      <c r="B67" s="95">
        <v>44926</v>
      </c>
      <c r="C67" s="31"/>
      <c r="D67" s="68">
        <v>238454.34</v>
      </c>
      <c r="E67" s="96"/>
      <c r="F67" s="97"/>
      <c r="G67" s="5"/>
    </row>
    <row r="68" spans="1:7" ht="16" thickBot="1" x14ac:dyDescent="0.4">
      <c r="A68" s="29" t="s">
        <v>67</v>
      </c>
      <c r="B68" s="95">
        <v>44926</v>
      </c>
      <c r="C68" s="31"/>
      <c r="D68" s="98">
        <v>121168.17</v>
      </c>
      <c r="E68" s="99">
        <v>44926</v>
      </c>
      <c r="F68" s="100"/>
      <c r="G68" s="101"/>
    </row>
    <row r="69" spans="1:7" ht="15.5" x14ac:dyDescent="0.35">
      <c r="A69" s="35"/>
      <c r="B69" s="102" t="s">
        <v>68</v>
      </c>
      <c r="C69" s="103"/>
      <c r="D69" s="104">
        <v>138454.34</v>
      </c>
      <c r="E69" s="105"/>
      <c r="F69" s="106"/>
      <c r="G69" s="5"/>
    </row>
    <row r="70" spans="1:7" ht="15.5" x14ac:dyDescent="0.35">
      <c r="A70" s="35"/>
      <c r="B70" s="107" t="s">
        <v>69</v>
      </c>
      <c r="C70" s="108"/>
      <c r="D70" s="104">
        <v>100000</v>
      </c>
      <c r="E70" s="109"/>
      <c r="F70" s="110"/>
      <c r="G70" s="5"/>
    </row>
  </sheetData>
  <mergeCells count="2">
    <mergeCell ref="E1:F1"/>
    <mergeCell ref="H1:I1"/>
  </mergeCells>
  <pageMargins left="0.7" right="0.7" top="0.78740157499999996" bottom="0.78740157499999996" header="0.3" footer="0.3"/>
  <pageSetup paperSize="9" orientation="portrait" horizontalDpi="360" verticalDpi="36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Jean Mueller GmbH Elektrotechnische Fabrik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Wahl</dc:creator>
  <cp:lastModifiedBy>Sandra Unterberg</cp:lastModifiedBy>
  <dcterms:created xsi:type="dcterms:W3CDTF">2023-08-22T10:52:49Z</dcterms:created>
  <dcterms:modified xsi:type="dcterms:W3CDTF">2023-10-04T15:31:04Z</dcterms:modified>
</cp:coreProperties>
</file>